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0281\Desktop\経営比較分析表R5\"/>
    </mc:Choice>
  </mc:AlternateContent>
  <xr:revisionPtr revIDLastSave="0" documentId="13_ncr:1_{18ACDC5D-5A14-4F29-BF02-AEF94B638142}" xr6:coauthVersionLast="47" xr6:coauthVersionMax="47" xr10:uidLastSave="{00000000-0000-0000-0000-000000000000}"/>
  <workbookProtection workbookAlgorithmName="SHA-512" workbookHashValue="jNmu5GKvK/9AoSRNFawgaA4e0mpKzwV/Rk58FmcMysL9F4MgIP8YHRCs44lThO8kTb9ZHwtdBsTy60LtANG49Q==" workbookSaltValue="Pn9wba4c0dGFawgePJRgfQ==" workbookSpinCount="100000" lockStructure="1"/>
  <bookViews>
    <workbookView xWindow="-289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<sst xmlns="http://schemas.openxmlformats.org/spreadsheetml/2006/main" count="236" uniqueCount="120">
  <si>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</si>
  <si>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</si>
  <si>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</si>
  <si>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</si>
  <si>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</si>
  <si>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</si>
  <si>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</si>
  <si>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</si>
  <si>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</si>
  <si>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</si>
  <si>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</si>
  <si>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</si>
  <si>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</si>
  <si>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</si>
  <si>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</si>
  <si>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</si>
  <si>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</si>
  <si>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</si>
  <si>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</si>
  <si>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</si>
  <si>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</si>
  <si>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</si>
  <si>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</si>
  <si>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</si>
  <si>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</si>
  <si>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</si>
  <si>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</si>
  <si>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</si>
  <si>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</si>
  <si>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</si>
  <si>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</si>
  <si>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</si>
  <si>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</si>
  <si>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</si>
  <si>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</si>
  <si>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</si>
  <si>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</si>
  <si>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</si>
  <si>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</si>
  <si>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</si>
  <si>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</si>
  <si>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</si>
  <si>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</si>
  <si>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</si>
  <si>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</si>
  <si>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</si>
  <si>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</si>
  <si>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</si>
  <si>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</si>
  <si>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</si>
  <si>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</si>
  <si>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</si>
  <si>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</si>
  <si>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</si>
  <si>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</si>
  <si>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</si>
  <si>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</si>
  <si>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</si>
  <si>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</si>
  <si>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</si>
  <si>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</si>
  <si>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</si>
  <si>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</si>
  <si>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</si>
  <si>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</si>
  <si>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</si>
  <si>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</si>
  <si>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</si>
  <si>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</si>
  <si>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</si>
  <si>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</si>
  <si>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</si>
  <si>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</si>
  <si>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</si>
  <si>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</si>
  <si>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</si>
  <si>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</si>
  <si>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</si>
  <si>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</si>
  <si>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</si>
  <si>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</si>
  <si>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</si>
  <si>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</si>
  <si>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</si>
  <si>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</si>
  <si>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</si>
  <si>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</si>
  <si>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</si>
  <si>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</si>
  <si>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</si>
  <si>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</si>
  <si>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</si>
  <si>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</si>
  <si>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</si>
  <si>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</si>
  <si>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</si>
  <si>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</si>
  <si>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</si>
  <si>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</si>
  <si>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</si>
  <si>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</si>
  <si>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</si>
  <si>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</si>
  <si>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</si>
  <si>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</si>
  <si>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</si>
  <si>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</si>
  <si>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</si>
  <si>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</si>
  <si>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</si>
  <si>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</si>
  <si>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</si>
  <si>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</si>
  <si>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</si>
  <si>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</si>
  <si>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</si>
  <si>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</si>
  <si>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【①収益的収支比率・④企業債残高対事業規模比率・⑤経費回収率】
　収益的収支比率は100％前後の水準で横ばいに推移し、企業債残高も類似団体より低く経費回収率は令和4年度よりも12％改善したものの、類似団体と比較しても低水準となっている。事業の運営費用を使用料及び負担金で賄えておらず一般会計繰入金に財源を依存していることが原因である。上記の状態を是正するために令和６年度中に経営戦略の内容を見直し、経営状態改善を目的とした使用料金の改定等の議論を開始する予定である。
【⑤汚水処理原価】
　令和4年度と比較して193円程度減少した。施設修繕案件の減少が主要因であるが、依然類似団体より高水準であるため維持管理費の見直しを図り改善していく。
【⑦施設利用率】
　施設利用率は令和4年度と比較し7.6％程度上昇している。し尿前処理施設からの投入量を換算すると概ね80％程度の稼働を維持しており施設規模は妥当と判断し今後も維持に努める。
【⑧水洗化率】
　水洗化率は100％となっているので今後も維持に努める。</t>
    <rPh sb="2" eb="5">
      <t>シュウエキテキ</t>
    </rPh>
    <rPh sb="5" eb="7">
      <t>シュウシ</t>
    </rPh>
    <rPh sb="7" eb="9">
      <t>ヒリツ</t>
    </rPh>
    <rPh sb="11" eb="14">
      <t>キギョウサイ</t>
    </rPh>
    <rPh sb="14" eb="16">
      <t>ザンダカ</t>
    </rPh>
    <rPh sb="16" eb="17">
      <t>タイ</t>
    </rPh>
    <rPh sb="17" eb="19">
      <t>ジギョウ</t>
    </rPh>
    <rPh sb="19" eb="23">
      <t>キボヒリツ</t>
    </rPh>
    <rPh sb="25" eb="27">
      <t>ケイヒ</t>
    </rPh>
    <rPh sb="27" eb="30">
      <t>カイシュウリツ</t>
    </rPh>
    <rPh sb="33" eb="36">
      <t>シュウエキテキ</t>
    </rPh>
    <rPh sb="36" eb="38">
      <t>シュウシ</t>
    </rPh>
    <rPh sb="38" eb="40">
      <t>ヒリツ</t>
    </rPh>
    <rPh sb="45" eb="47">
      <t>ゼンゴ</t>
    </rPh>
    <rPh sb="48" eb="50">
      <t>スイジュン</t>
    </rPh>
    <rPh sb="51" eb="52">
      <t>ヨコ</t>
    </rPh>
    <rPh sb="55" eb="57">
      <t>スイイ</t>
    </rPh>
    <rPh sb="59" eb="62">
      <t>キギョウサイ</t>
    </rPh>
    <rPh sb="62" eb="64">
      <t>ザンダカ</t>
    </rPh>
    <rPh sb="65" eb="67">
      <t>ルイジ</t>
    </rPh>
    <rPh sb="428" eb="431">
      <t>スイセンカ</t>
    </rPh>
    <rPh sb="431" eb="432">
      <t>リツ</t>
    </rPh>
    <rPh sb="445" eb="447">
      <t>コンゴ</t>
    </rPh>
    <rPh sb="448" eb="450">
      <t>イジ</t>
    </rPh>
    <rPh sb="451" eb="452">
      <t>ツト</t>
    </rPh>
    <phoneticPr fontId="4"/>
  </si>
  <si>
    <t>本村浄化センターは平成13年度に供用を開始し一定年数を経過していることから今後は経営状況を鑑みつつストックマネジメント計画に基づき改築更新の実施を検討する。</t>
    <rPh sb="0" eb="2">
      <t>ホンソン</t>
    </rPh>
    <rPh sb="2" eb="4">
      <t>ジョウカ</t>
    </rPh>
    <rPh sb="9" eb="11">
      <t>ヘイセイ</t>
    </rPh>
    <rPh sb="13" eb="14">
      <t>ネン</t>
    </rPh>
    <rPh sb="14" eb="15">
      <t>ド</t>
    </rPh>
    <rPh sb="16" eb="18">
      <t>キョウヨウ</t>
    </rPh>
    <rPh sb="19" eb="21">
      <t>カイシ</t>
    </rPh>
    <rPh sb="22" eb="26">
      <t>イッテイネンスウ</t>
    </rPh>
    <rPh sb="27" eb="29">
      <t>ケイカ</t>
    </rPh>
    <rPh sb="37" eb="39">
      <t>コンゴ</t>
    </rPh>
    <rPh sb="40" eb="42">
      <t>ケイエイ</t>
    </rPh>
    <rPh sb="42" eb="44">
      <t>ジョウキョウ</t>
    </rPh>
    <rPh sb="45" eb="46">
      <t>カンガ</t>
    </rPh>
    <rPh sb="59" eb="61">
      <t>ケイカク</t>
    </rPh>
    <rPh sb="62" eb="63">
      <t>モト</t>
    </rPh>
    <rPh sb="65" eb="67">
      <t>カイチク</t>
    </rPh>
    <rPh sb="67" eb="69">
      <t>コウシン</t>
    </rPh>
    <rPh sb="70" eb="72">
      <t>ジッシ</t>
    </rPh>
    <rPh sb="73" eb="75">
      <t>ケントウ</t>
    </rPh>
    <phoneticPr fontId="4"/>
  </si>
  <si>
    <t>　地方債の償還ピークは終了し経営状況は徐々に改善されているように見えるが排水人口の減少により料金収入は減少を続け財源を一般会計繰入金に大きく依存している。今後処理施設の更新需要も大きく出てくることから料金の改定を含めた経営戦略の見直しを行っていく。</t>
    <rPh sb="1" eb="4">
      <t>チホウサイ</t>
    </rPh>
    <rPh sb="5" eb="7">
      <t>ショウカン</t>
    </rPh>
    <rPh sb="11" eb="13">
      <t>シュウリョウ</t>
    </rPh>
    <rPh sb="19" eb="21">
      <t>ジョジョ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</si>
</sst>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DC-41C5-9BF4-82B006A4FA0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DDC-41C5-9BF4-82B006A4FA0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37.67</c:v>
                </c:pt>
                <c:pt idx="1">
                  <c:v>40</c:v>
                </c:pt>
                <c:pt idx="2">
                  <c:v>39</c:v>
                </c:pt>
                <c:pt idx="3">
                  <c:v>36.67</c:v>
                </c:pt>
                <c:pt idx="4">
                  <c:v>44.33</c:v>
                </c:pt>
              </c:numCache>
            </c:numRef>
          </c:val>
          <c:extLst>
            <c:ext xmlns:c16="http://schemas.microsoft.com/office/drawing/2014/chart" uri="{C3380CC4-5D6E-409C-BE32-E72D297353CC}">
              <c16:uniqueId val="{00000000-D01F-4DEF-8183-CF9DD7DF6D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D01F-4DEF-8183-CF9DD7DF6D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99.05</c:v>
                </c:pt>
                <c:pt idx="1">
                  <c:v>99.05</c:v>
                </c:pt>
                <c:pt idx="2">
                  <c:v>99.03</c:v>
                </c:pt>
                <c:pt idx="3">
                  <c:v>100</c:v>
                </c:pt>
                <c:pt idx="4">
                  <c:v>100</c:v>
                </c:pt>
              </c:numCache>
            </c:numRef>
          </c:val>
          <c:extLst>
            <c:ext xmlns:c16="http://schemas.microsoft.com/office/drawing/2014/chart" uri="{C3380CC4-5D6E-409C-BE32-E72D297353CC}">
              <c16:uniqueId val="{00000000-8DC5-4876-8CE7-2789746B189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8DC5-4876-8CE7-2789746B189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95.72</c:v>
                </c:pt>
                <c:pt idx="1">
                  <c:v>118.29</c:v>
                </c:pt>
                <c:pt idx="2">
                  <c:v>113.57</c:v>
                </c:pt>
                <c:pt idx="3">
                  <c:v>102.46</c:v>
                </c:pt>
                <c:pt idx="4">
                  <c:v>98.02</c:v>
                </c:pt>
              </c:numCache>
            </c:numRef>
          </c:val>
          <c:extLst>
            <c:ext xmlns:c16="http://schemas.microsoft.com/office/drawing/2014/chart" uri="{C3380CC4-5D6E-409C-BE32-E72D297353CC}">
              <c16:uniqueId val="{00000000-0620-4750-B068-9668816DCC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20-4750-B068-9668816DCC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A9-477C-94C8-249C2E8933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A9-477C-94C8-249C2E8933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4F-4C18-BFD7-7D682C76A2B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4F-4C18-BFD7-7D682C76A2B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3-4955-9BBB-EABDB501502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3-4955-9BBB-EABDB501502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54-4E4F-9271-CD91B1B2CAC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54-4E4F-9271-CD91B1B2CAC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993.12</c:v>
                </c:pt>
                <c:pt idx="4" formatCode="#,##0.00;&quot;△&quot;#,##0.00;&quot;-&quot;">
                  <c:v>1047.98</c:v>
                </c:pt>
              </c:numCache>
            </c:numRef>
          </c:val>
          <c:extLst>
            <c:ext xmlns:c16="http://schemas.microsoft.com/office/drawing/2014/chart" uri="{C3380CC4-5D6E-409C-BE32-E72D297353CC}">
              <c16:uniqueId val="{00000000-349C-489F-BCDF-314CED27803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349C-489F-BCDF-314CED27803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49.07</c:v>
                </c:pt>
                <c:pt idx="1">
                  <c:v>55.36</c:v>
                </c:pt>
                <c:pt idx="2">
                  <c:v>44.42</c:v>
                </c:pt>
                <c:pt idx="3">
                  <c:v>26.22</c:v>
                </c:pt>
                <c:pt idx="4">
                  <c:v>39</c:v>
                </c:pt>
              </c:numCache>
            </c:numRef>
          </c:val>
          <c:extLst>
            <c:ext xmlns:c16="http://schemas.microsoft.com/office/drawing/2014/chart" uri="{C3380CC4-5D6E-409C-BE32-E72D297353CC}">
              <c16:uniqueId val="{00000000-CEE8-4242-A683-54CA7B3E54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CEE8-4242-A683-54CA7B3E54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314.31</c:v>
                </c:pt>
                <c:pt idx="1">
                  <c:v>280.44</c:v>
                </c:pt>
                <c:pt idx="2">
                  <c:v>346.23</c:v>
                </c:pt>
                <c:pt idx="3">
                  <c:v>595.44000000000005</c:v>
                </c:pt>
                <c:pt idx="4">
                  <c:v>401.65</c:v>
                </c:pt>
              </c:numCache>
            </c:numRef>
          </c:val>
          <c:extLst>
            <c:ext xmlns:c16="http://schemas.microsoft.com/office/drawing/2014/chart" uri="{C3380CC4-5D6E-409C-BE32-E72D297353CC}">
              <c16:uniqueId val="{00000000-5E8C-4C92-9B21-991C9111B6C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5E8C-4C92-9B21-991C9111B6C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9" zoomScaleNormal="99"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西米良村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1021</v>
      </c>
      <c r="AM8" s="41"/>
      <c r="AN8" s="41"/>
      <c r="AO8" s="41"/>
      <c r="AP8" s="41"/>
      <c r="AQ8" s="41"/>
      <c r="AR8" s="41"/>
      <c r="AS8" s="41"/>
      <c r="AT8" s="34">
        <f>データ!T6</f>
        <v>271.51</v>
      </c>
      <c r="AU8" s="34"/>
      <c r="AV8" s="34"/>
      <c r="AW8" s="34"/>
      <c r="AX8" s="34"/>
      <c r="AY8" s="34"/>
      <c r="AZ8" s="34"/>
      <c r="BA8" s="34"/>
      <c r="BB8" s="34">
        <f>データ!U6</f>
        <v>3.76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38.130000000000003</v>
      </c>
      <c r="Q10" s="34"/>
      <c r="R10" s="34"/>
      <c r="S10" s="34"/>
      <c r="T10" s="34"/>
      <c r="U10" s="34"/>
      <c r="V10" s="34"/>
      <c r="W10" s="34">
        <f>データ!Q6</f>
        <v>78.709999999999994</v>
      </c>
      <c r="X10" s="34"/>
      <c r="Y10" s="34"/>
      <c r="Z10" s="34"/>
      <c r="AA10" s="34"/>
      <c r="AB10" s="34"/>
      <c r="AC10" s="34"/>
      <c r="AD10" s="41">
        <f>データ!R6</f>
        <v>2500</v>
      </c>
      <c r="AE10" s="41"/>
      <c r="AF10" s="41"/>
      <c r="AG10" s="41"/>
      <c r="AH10" s="41"/>
      <c r="AI10" s="41"/>
      <c r="AJ10" s="41"/>
      <c r="AK10" s="2"/>
      <c r="AL10" s="41">
        <f>データ!V6</f>
        <v>376</v>
      </c>
      <c r="AM10" s="41"/>
      <c r="AN10" s="41"/>
      <c r="AO10" s="41"/>
      <c r="AP10" s="41"/>
      <c r="AQ10" s="41"/>
      <c r="AR10" s="41"/>
      <c r="AS10" s="41"/>
      <c r="AT10" s="34">
        <f>データ!W6</f>
        <v>0.23</v>
      </c>
      <c r="AU10" s="34"/>
      <c r="AV10" s="34"/>
      <c r="AW10" s="34"/>
      <c r="AX10" s="34"/>
      <c r="AY10" s="34"/>
      <c r="AZ10" s="34"/>
      <c r="BA10" s="34"/>
      <c r="BB10" s="34">
        <f>データ!X6</f>
        <v>1634.78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117</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118</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119</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qNUqcf5aUpymxScdvKpuBVOlM+N8ZOtvnRrqbOOzgUQDZH/3xK4lTnVeQBQ2LHFCF+oLskWGCAggWJcDWI6uvQ==" saltValue="VOh+LhtFX15vePoLFa+c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14" t="s">
        <v>57</v>
      </c>
      <c r="B4" s="16"/>
      <c r="C4" s="16"/>
      <c r="D4" s="16"/>
      <c r="E4" s="16"/>
      <c r="F4" s="16"/>
      <c r="G4" s="16"/>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454036</v>
      </c>
      <c r="D6" s="19">
        <f t="shared" si="3"/>
        <v>47</v>
      </c>
      <c r="E6" s="19">
        <f t="shared" si="3"/>
        <v>17</v>
      </c>
      <c r="F6" s="19">
        <f t="shared" si="3"/>
        <v>4</v>
      </c>
      <c r="G6" s="19">
        <f t="shared" si="3"/>
        <v>0</v>
      </c>
      <c r="H6" s="19" t="str">
        <f t="shared" si="3"/>
        <v>宮崎県　西米良村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38.130000000000003</v>
      </c>
      <c r="Q6" s="20">
        <f t="shared" si="3"/>
        <v>78.709999999999994</v>
      </c>
      <c r="R6" s="20">
        <f t="shared" si="3"/>
        <v>2500</v>
      </c>
      <c r="S6" s="20">
        <f t="shared" si="3"/>
        <v>1021</v>
      </c>
      <c r="T6" s="20">
        <f t="shared" si="3"/>
        <v>271.51</v>
      </c>
      <c r="U6" s="20">
        <f t="shared" si="3"/>
        <v>3.76</v>
      </c>
      <c r="V6" s="20">
        <f t="shared" si="3"/>
        <v>376</v>
      </c>
      <c r="W6" s="20">
        <f t="shared" si="3"/>
        <v>0.23</v>
      </c>
      <c r="X6" s="20">
        <f t="shared" si="3"/>
        <v>1634.78</v>
      </c>
      <c r="Y6" s="21">
        <f>IF(Y7="",NA(),Y7)</f>
        <v>95.72</v>
      </c>
      <c r="Z6" s="21">
        <f t="shared" ref="Z6:AH6" si="4">IF(Z7="",NA(),Z7)</f>
        <v>118.29</v>
      </c>
      <c r="AA6" s="21">
        <f t="shared" si="4"/>
        <v>113.57</v>
      </c>
      <c r="AB6" s="21">
        <f t="shared" si="4"/>
        <v>102.46</v>
      </c>
      <c r="AC6" s="21">
        <f t="shared" si="4"/>
        <v>98.02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993.12</v>
      </c>
      <c r="BJ6" s="21">
        <f t="shared" si="7"/>
        <v>1047.98</v>
      </c>
      <c r="BK6" s="21">
        <f t="shared" si="7"/>
        <v>1206.79</v>
      </c>
      <c r="BL6" s="21">
        <f t="shared" si="7"/>
        <v>1258.43</v>
      </c>
      <c r="BM6" s="21">
        <f t="shared" si="7"/>
        <v>1163.75</v>
      </c>
      <c r="BN6" s="21">
        <f t="shared" si="7"/>
        <v>1195.47</v>
      </c>
      <c r="BO6" s="21">
        <f t="shared" si="7"/>
        <v>1168.69</v>
      </c>
      <c r="BP6" s="20" t="str">
        <f>IF(BP7="","",IF(BP7="-","【-】","【"&amp;SUBSTITUTE(TEXT(BP7,"#,##0.00"),"-","△")&amp;"】"))</f>
        <v>【1,156.82】</v>
      </c>
      <c r="BQ6" s="21">
        <f>IF(BQ7="",NA(),BQ7)</f>
        <v>49.07</v>
      </c>
      <c r="BR6" s="21">
        <f t="shared" ref="BR6:BZ6" si="8">IF(BR7="",NA(),BR7)</f>
        <v>55.36</v>
      </c>
      <c r="BS6" s="21">
        <f t="shared" si="8"/>
        <v>44.42</v>
      </c>
      <c r="BT6" s="21">
        <f t="shared" si="8"/>
        <v>26.22</v>
      </c>
      <c r="BU6" s="21">
        <f t="shared" si="8"/>
        <v>39</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314.31</v>
      </c>
      <c r="CC6" s="21">
        <f t="shared" ref="CC6:CK6" si="9">IF(CC7="",NA(),CC7)</f>
        <v>280.44</v>
      </c>
      <c r="CD6" s="21">
        <f t="shared" si="9"/>
        <v>346.23</v>
      </c>
      <c r="CE6" s="21">
        <f t="shared" si="9"/>
        <v>595.44000000000005</v>
      </c>
      <c r="CF6" s="21">
        <f t="shared" si="9"/>
        <v>401.65</v>
      </c>
      <c r="CG6" s="21">
        <f t="shared" si="9"/>
        <v>228.47</v>
      </c>
      <c r="CH6" s="21">
        <f t="shared" si="9"/>
        <v>224.88</v>
      </c>
      <c r="CI6" s="21">
        <f t="shared" si="9"/>
        <v>228.64</v>
      </c>
      <c r="CJ6" s="21">
        <f t="shared" si="9"/>
        <v>239.46</v>
      </c>
      <c r="CK6" s="21">
        <f t="shared" si="9"/>
        <v>233.15</v>
      </c>
      <c r="CL6" s="20" t="str">
        <f>IF(CL7="","",IF(CL7="-","【-】","【"&amp;SUBSTITUTE(TEXT(CL7,"#,##0.00"),"-","△")&amp;"】"))</f>
        <v>【215.73】</v>
      </c>
      <c r="CM6" s="21">
        <f>IF(CM7="",NA(),CM7)</f>
        <v>37.67</v>
      </c>
      <c r="CN6" s="21">
        <f t="shared" ref="CN6:CV6" si="10">IF(CN7="",NA(),CN7)</f>
        <v>40</v>
      </c>
      <c r="CO6" s="21">
        <f t="shared" si="10"/>
        <v>39</v>
      </c>
      <c r="CP6" s="21">
        <f t="shared" si="10"/>
        <v>36.67</v>
      </c>
      <c r="CQ6" s="21">
        <f t="shared" si="10"/>
        <v>44.33</v>
      </c>
      <c r="CR6" s="21">
        <f t="shared" si="10"/>
        <v>42.47</v>
      </c>
      <c r="CS6" s="21">
        <f t="shared" si="10"/>
        <v>42.4</v>
      </c>
      <c r="CT6" s="21">
        <f t="shared" si="10"/>
        <v>42.28</v>
      </c>
      <c r="CU6" s="21">
        <f t="shared" si="10"/>
        <v>41.06</v>
      </c>
      <c r="CV6" s="21">
        <f t="shared" si="10"/>
        <v>42.09</v>
      </c>
      <c r="CW6" s="20" t="str">
        <f>IF(CW7="","",IF(CW7="-","【-】","【"&amp;SUBSTITUTE(TEXT(CW7,"#,##0.00"),"-","△")&amp;"】"))</f>
        <v>【43.28】</v>
      </c>
      <c r="CX6" s="21">
        <f>IF(CX7="",NA(),CX7)</f>
        <v>99.05</v>
      </c>
      <c r="CY6" s="21">
        <f t="shared" ref="CY6:DG6" si="11">IF(CY7="",NA(),CY7)</f>
        <v>99.05</v>
      </c>
      <c r="CZ6" s="21">
        <f t="shared" si="11"/>
        <v>99.03</v>
      </c>
      <c r="DA6" s="21">
        <f t="shared" si="11"/>
        <v>100</v>
      </c>
      <c r="DB6" s="21">
        <f t="shared" si="11"/>
        <v>100</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2">
      <c r="A7" s="14"/>
      <c r="B7" s="23">
        <v>2023</v>
      </c>
      <c r="C7" s="23">
        <v>454036</v>
      </c>
      <c r="D7" s="23">
        <v>47</v>
      </c>
      <c r="E7" s="23">
        <v>17</v>
      </c>
      <c r="F7" s="23">
        <v>4</v>
      </c>
      <c r="G7" s="23">
        <v>0</v>
      </c>
      <c r="H7" s="23" t="s">
        <v>98</v>
      </c>
      <c r="I7" s="23" t="s">
        <v>99</v>
      </c>
      <c r="J7" s="23" t="s">
        <v>100</v>
      </c>
      <c r="K7" s="23" t="s">
        <v>101</v>
      </c>
      <c r="L7" s="23" t="s">
        <v>102</v>
      </c>
      <c r="M7" s="23" t="s">
        <v>103</v>
      </c>
      <c r="N7" s="24" t="s">
        <v>104</v>
      </c>
      <c r="O7" s="24" t="s">
        <v>105</v>
      </c>
      <c r="P7" s="24">
        <v>38.130000000000003</v>
      </c>
      <c r="Q7" s="24">
        <v>78.709999999999994</v>
      </c>
      <c r="R7" s="24">
        <v>2500</v>
      </c>
      <c r="S7" s="24">
        <v>1021</v>
      </c>
      <c r="T7" s="24">
        <v>271.51</v>
      </c>
      <c r="U7" s="24">
        <v>3.76</v>
      </c>
      <c r="V7" s="24">
        <v>376</v>
      </c>
      <c r="W7" s="24">
        <v>0.23</v>
      </c>
      <c r="X7" s="24">
        <v>1634.78</v>
      </c>
      <c r="Y7" s="24">
        <v>95.72</v>
      </c>
      <c r="Z7" s="24">
        <v>118.29</v>
      </c>
      <c r="AA7" s="24">
        <v>113.57</v>
      </c>
      <c r="AB7" s="24">
        <v>102.46</v>
      </c>
      <c r="AC7" s="24">
        <v>98.02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993.12</v>
      </c>
      <c r="BJ7" s="24">
        <v>1047.98</v>
      </c>
      <c r="BK7" s="24">
        <v>1206.79</v>
      </c>
      <c r="BL7" s="24">
        <v>1258.43</v>
      </c>
      <c r="BM7" s="24">
        <v>1163.75</v>
      </c>
      <c r="BN7" s="24">
        <v>1195.47</v>
      </c>
      <c r="BO7" s="24">
        <v>1168.69</v>
      </c>
      <c r="BP7" s="24">
        <v>1156.82</v>
      </c>
      <c r="BQ7" s="24">
        <v>49.07</v>
      </c>
      <c r="BR7" s="24">
        <v>55.36</v>
      </c>
      <c r="BS7" s="24">
        <v>44.42</v>
      </c>
      <c r="BT7" s="24">
        <v>26.22</v>
      </c>
      <c r="BU7" s="24">
        <v>39</v>
      </c>
      <c r="BV7" s="24">
        <v>71.84</v>
      </c>
      <c r="BW7" s="24">
        <v>73.36</v>
      </c>
      <c r="BX7" s="24">
        <v>72.599999999999994</v>
      </c>
      <c r="BY7" s="24">
        <v>69.430000000000007</v>
      </c>
      <c r="BZ7" s="24">
        <v>70.709999999999994</v>
      </c>
      <c r="CA7" s="24">
        <v>75.33</v>
      </c>
      <c r="CB7" s="24">
        <v>314.31</v>
      </c>
      <c r="CC7" s="24">
        <v>280.44</v>
      </c>
      <c r="CD7" s="24">
        <v>346.23</v>
      </c>
      <c r="CE7" s="24">
        <v>595.44000000000005</v>
      </c>
      <c r="CF7" s="24">
        <v>401.65</v>
      </c>
      <c r="CG7" s="24">
        <v>228.47</v>
      </c>
      <c r="CH7" s="24">
        <v>224.88</v>
      </c>
      <c r="CI7" s="24">
        <v>228.64</v>
      </c>
      <c r="CJ7" s="24">
        <v>239.46</v>
      </c>
      <c r="CK7" s="24">
        <v>233.15</v>
      </c>
      <c r="CL7" s="24">
        <v>215.73</v>
      </c>
      <c r="CM7" s="24">
        <v>37.67</v>
      </c>
      <c r="CN7" s="24">
        <v>40</v>
      </c>
      <c r="CO7" s="24">
        <v>39</v>
      </c>
      <c r="CP7" s="24">
        <v>36.67</v>
      </c>
      <c r="CQ7" s="24">
        <v>44.33</v>
      </c>
      <c r="CR7" s="24">
        <v>42.47</v>
      </c>
      <c r="CS7" s="24">
        <v>42.4</v>
      </c>
      <c r="CT7" s="24">
        <v>42.28</v>
      </c>
      <c r="CU7" s="24">
        <v>41.06</v>
      </c>
      <c r="CV7" s="24">
        <v>42.09</v>
      </c>
      <c r="CW7" s="24">
        <v>43.28</v>
      </c>
      <c r="CX7" s="24">
        <v>99.05</v>
      </c>
      <c r="CY7" s="24">
        <v>99.05</v>
      </c>
      <c r="CZ7" s="24">
        <v>99.03</v>
      </c>
      <c r="DA7" s="24">
        <v>100</v>
      </c>
      <c r="DB7" s="24">
        <v>100</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中武　麻美</cp:lastModifiedBy>
  <dcterms:created xsi:type="dcterms:W3CDTF">2025-01-24T07:32:07Z</dcterms:created>
  <dcterms:modified xsi:type="dcterms:W3CDTF">2025-03-27T12:09:09Z</dcterms:modified>
  <cp:category/>
</cp:coreProperties>
</file>